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cidents" sheetId="1" state="visible" r:id="rId1"/>
    <sheet xmlns:r="http://schemas.openxmlformats.org/officeDocument/2006/relationships" name="KP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14"/>
    </font>
    <font>
      <i val="1"/>
      <color rgb="00595959"/>
      <sz val="9"/>
    </font>
    <font>
      <name val="Calibri"/>
      <b val="1"/>
      <color rgb="00FFFFFF"/>
      <sz val="11"/>
    </font>
  </fonts>
  <fills count="4">
    <fill>
      <patternFill/>
    </fill>
    <fill>
      <patternFill patternType="gray125"/>
    </fill>
    <fill>
      <patternFill patternType="solid">
        <fgColor rgb="000B2545"/>
      </patternFill>
    </fill>
    <fill>
      <patternFill patternType="solid">
        <fgColor rgb="001F4E79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Incidents par mois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'KPI'!B4</f>
            </strRef>
          </tx>
          <spPr>
            <a:ln xmlns:a="http://schemas.openxmlformats.org/drawingml/2006/main">
              <a:prstDash val="solid"/>
            </a:ln>
          </spPr>
          <cat>
            <numRef>
              <f>'KPI'!$A$5:$A$16</f>
            </numRef>
          </cat>
          <val>
            <numRef>
              <f>'KPI'!$B$5:$B$16</f>
            </numRef>
          </val>
        </ser>
        <ser>
          <idx val="1"/>
          <order val="1"/>
          <tx>
            <strRef>
              <f>'KPI'!C4</f>
            </strRef>
          </tx>
          <spPr>
            <a:ln xmlns:a="http://schemas.openxmlformats.org/drawingml/2006/main">
              <a:prstDash val="solid"/>
            </a:ln>
          </spPr>
          <cat>
            <numRef>
              <f>'KPI'!$A$5:$A$16</f>
            </numRef>
          </cat>
          <val>
            <numRef>
              <f>'KPI'!$C$5:$C$16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Nombre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3</row>
      <rowOff>0</rowOff>
    </from>
    <ext cx="648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Q3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6" customWidth="1" min="1" max="1"/>
    <col width="14" customWidth="1" min="2" max="2"/>
    <col width="14" customWidth="1" min="3" max="3"/>
    <col width="14" customWidth="1" min="4" max="4"/>
    <col width="18" customWidth="1" min="5" max="5"/>
    <col width="11" customWidth="1" min="6" max="6"/>
    <col width="38" customWidth="1" min="7" max="7"/>
    <col width="30" customWidth="1" min="8" max="8"/>
    <col width="32" customWidth="1" min="9" max="9"/>
    <col width="28" customWidth="1" min="10" max="10"/>
    <col width="32" customWidth="1" min="11" max="11"/>
    <col width="14" customWidth="1" min="12" max="12"/>
    <col width="14" customWidth="1" min="13" max="13"/>
    <col width="12" customWidth="1" min="14" max="14"/>
    <col width="14" customWidth="1" min="15" max="15"/>
    <col width="14" customWidth="1" min="16" max="16"/>
    <col width="32" customWidth="1" min="17" max="17"/>
  </cols>
  <sheetData>
    <row r="1" ht="28" customHeight="1">
      <c r="A1" s="1" t="inlineStr">
        <is>
          <t>Registre des incidents de sécurité — ISO/IEC 27001:2022 (A.5.24 — A.5.28)</t>
        </is>
      </c>
    </row>
    <row r="2" ht="16" customHeight="1">
      <c r="A2" s="2" t="inlineStr">
        <is>
          <t>ayinedjimi-consultants.fr — Template Gratuit ISO/IEC 27001:2022 — © Ayinedjimi Consultants</t>
        </is>
      </c>
    </row>
    <row r="4">
      <c r="A4" s="3" t="inlineStr">
        <is>
          <t>ID</t>
        </is>
      </c>
      <c r="B4" s="3" t="inlineStr">
        <is>
          <t>Date détection</t>
        </is>
      </c>
      <c r="C4" s="3" t="inlineStr">
        <is>
          <t>Date clôture</t>
        </is>
      </c>
      <c r="D4" s="3" t="inlineStr">
        <is>
          <t>Source</t>
        </is>
      </c>
      <c r="E4" s="3" t="inlineStr">
        <is>
          <t>Catégorie</t>
        </is>
      </c>
      <c r="F4" s="3" t="inlineStr">
        <is>
          <t>Gravité (1-5)</t>
        </is>
      </c>
      <c r="G4" s="4" t="inlineStr">
        <is>
          <t>Description</t>
        </is>
      </c>
      <c r="H4" s="4" t="inlineStr">
        <is>
          <t>Impact métier</t>
        </is>
      </c>
      <c r="I4" s="4" t="inlineStr">
        <is>
          <t>Actions immédiates</t>
        </is>
      </c>
      <c r="J4" s="4" t="inlineStr">
        <is>
          <t>Cause racine (RCA)</t>
        </is>
      </c>
      <c r="K4" s="4" t="inlineStr">
        <is>
          <t>Actions correctives</t>
        </is>
      </c>
      <c r="L4" s="3" t="inlineStr">
        <is>
          <t>Notification CNIL (h)</t>
        </is>
      </c>
      <c r="M4" s="3" t="inlineStr">
        <is>
          <t>Notification ANSSI (h)</t>
        </is>
      </c>
      <c r="N4" s="3" t="inlineStr">
        <is>
          <t>Statut</t>
        </is>
      </c>
      <c r="O4" s="3" t="inlineStr">
        <is>
          <t>Owner</t>
        </is>
      </c>
      <c r="P4" s="3" t="inlineStr">
        <is>
          <t>Coût estimé (€)</t>
        </is>
      </c>
      <c r="Q4" s="4" t="inlineStr">
        <is>
          <t>RETEX</t>
        </is>
      </c>
    </row>
    <row r="5">
      <c r="A5" s="5" t="inlineStr">
        <is>
          <t>INC-2026-001</t>
        </is>
      </c>
      <c r="B5" s="5" t="inlineStr">
        <is>
          <t>2026-01-15</t>
        </is>
      </c>
      <c r="C5" s="5" t="inlineStr">
        <is>
          <t>2026-01-22</t>
        </is>
      </c>
      <c r="D5" s="5" t="inlineStr">
        <is>
          <t>SOC externe</t>
        </is>
      </c>
      <c r="E5" s="5" t="inlineStr">
        <is>
          <t>Phishing</t>
        </is>
      </c>
      <c r="F5" s="5" t="n">
        <v>3</v>
      </c>
      <c r="G5" s="6" t="inlineStr">
        <is>
          <t>Campagne phishing ciblée sur direction (12 destinataires, 1 clic, pas d'identifiants)</t>
        </is>
      </c>
      <c r="H5" s="6" t="inlineStr">
        <is>
          <t>Faible — sensibilisation utilisée comme preuve</t>
        </is>
      </c>
      <c r="I5" s="6" t="inlineStr">
        <is>
          <t>Blocage URL, purge boîtes mail, alerte all-staff</t>
        </is>
      </c>
      <c r="J5" s="6" t="inlineStr">
        <is>
          <t>Filtrage anti-phishing perfectible</t>
        </is>
      </c>
      <c r="K5" s="6" t="inlineStr">
        <is>
          <t>Renforcement Microsoft Defender + sensibilisation Q1</t>
        </is>
      </c>
      <c r="L5" s="5" t="n">
        <v>0</v>
      </c>
      <c r="M5" s="5" t="n">
        <v>0</v>
      </c>
      <c r="N5" s="5" t="inlineStr">
        <is>
          <t>Clos</t>
        </is>
      </c>
      <c r="O5" s="5" t="inlineStr">
        <is>
          <t>RSSI</t>
        </is>
      </c>
      <c r="P5" s="5" t="n">
        <v>2500</v>
      </c>
      <c r="Q5" s="6" t="inlineStr">
        <is>
          <t>Cas d'école pour campagne sensibilisation Q2</t>
        </is>
      </c>
    </row>
    <row r="6">
      <c r="A6" s="5" t="inlineStr">
        <is>
          <t>INC-2026-002</t>
        </is>
      </c>
      <c r="B6" s="5" t="inlineStr">
        <is>
          <t>2026-02-08</t>
        </is>
      </c>
      <c r="C6" s="5" t="inlineStr"/>
      <c r="D6" s="5" t="inlineStr">
        <is>
          <t>Utilisateur</t>
        </is>
      </c>
      <c r="E6" s="5" t="inlineStr">
        <is>
          <t>Perte matériel</t>
        </is>
      </c>
      <c r="F6" s="5" t="n">
        <v>2</v>
      </c>
      <c r="G6" s="6" t="inlineStr">
        <is>
          <t>Perte d'un ordinateur portable en déplacement (BitLocker actif)</t>
        </is>
      </c>
      <c r="H6" s="6" t="inlineStr">
        <is>
          <t>Négligeable — disque chiffré</t>
        </is>
      </c>
      <c r="I6" s="6" t="inlineStr">
        <is>
          <t>Révocation Entra ID, wipe distant, déclaration assurance</t>
        </is>
      </c>
      <c r="J6" s="6" t="inlineStr">
        <is>
          <t>—</t>
        </is>
      </c>
      <c r="K6" s="6" t="inlineStr">
        <is>
          <t>Rappel procédure transport matériel</t>
        </is>
      </c>
      <c r="L6" s="5" t="n">
        <v>0</v>
      </c>
      <c r="M6" s="5" t="n">
        <v>0</v>
      </c>
      <c r="N6" s="5" t="inlineStr">
        <is>
          <t>En cours</t>
        </is>
      </c>
      <c r="O6" s="5" t="inlineStr">
        <is>
          <t>DSI</t>
        </is>
      </c>
      <c r="P6" s="5" t="n">
        <v>1800</v>
      </c>
      <c r="Q6" s="6" t="inlineStr"/>
    </row>
    <row r="7">
      <c r="A7" s="5" t="inlineStr">
        <is>
          <t>INC-2026-003</t>
        </is>
      </c>
      <c r="B7" s="5" t="inlineStr">
        <is>
          <t>2026-03-22</t>
        </is>
      </c>
      <c r="C7" s="5" t="inlineStr">
        <is>
          <t>2026-03-26</t>
        </is>
      </c>
      <c r="D7" s="5" t="inlineStr">
        <is>
          <t>Détection IDS</t>
        </is>
      </c>
      <c r="E7" s="5" t="inlineStr">
        <is>
          <t>Tentative intrusion</t>
        </is>
      </c>
      <c r="F7" s="5" t="n">
        <v>4</v>
      </c>
      <c r="G7" s="6" t="inlineStr">
        <is>
          <t>Tentative bruteforce SSH sur bastion (1340 essais, IP bloquée)</t>
        </is>
      </c>
      <c r="H7" s="6" t="inlineStr">
        <is>
          <t>Aucun — bastion non compromis</t>
        </is>
      </c>
      <c r="I7" s="6" t="inlineStr">
        <is>
          <t>Blocage IP, alerte SOC, vérification logs 30 jours</t>
        </is>
      </c>
      <c r="J7" s="6" t="inlineStr">
        <is>
          <t>Bastion exposé en SSH sur Internet</t>
        </is>
      </c>
      <c r="K7" s="6" t="inlineStr">
        <is>
          <t>Migration vers ZTNA, fermeture SSH public</t>
        </is>
      </c>
      <c r="L7" s="5" t="n">
        <v>0</v>
      </c>
      <c r="M7" s="5" t="n">
        <v>24</v>
      </c>
      <c r="N7" s="5" t="inlineStr">
        <is>
          <t>Clos</t>
        </is>
      </c>
      <c r="O7" s="5" t="inlineStr">
        <is>
          <t>DSI</t>
        </is>
      </c>
      <c r="P7" s="5" t="n">
        <v>0</v>
      </c>
      <c r="Q7" s="6" t="inlineStr">
        <is>
          <t>Documenté dans bulletin sécurité interne #07</t>
        </is>
      </c>
    </row>
    <row r="8">
      <c r="A8" s="5" t="inlineStr">
        <is>
          <t>INC-2026-004</t>
        </is>
      </c>
      <c r="B8" s="5" t="inlineStr">
        <is>
          <t>2026-04-11</t>
        </is>
      </c>
      <c r="C8" s="5" t="inlineStr"/>
      <c r="D8" s="5" t="inlineStr">
        <is>
          <t>Tiers</t>
        </is>
      </c>
      <c r="E8" s="5" t="inlineStr">
        <is>
          <t>Fuite données fournisseur</t>
        </is>
      </c>
      <c r="F8" s="5" t="n">
        <v>5</v>
      </c>
      <c r="G8" s="6" t="inlineStr">
        <is>
          <t>Fuite confirmée chez sous-traitant marketing (15k contacts B2B)</t>
        </is>
      </c>
      <c r="H8" s="6" t="inlineStr">
        <is>
          <t>Réputationnel + RGPD</t>
        </is>
      </c>
      <c r="I8" s="6" t="inlineStr">
        <is>
          <t>Cellule de crise activée, notification CNIL J+2, lettre clients</t>
        </is>
      </c>
      <c r="J8" s="6" t="inlineStr">
        <is>
          <t>Audit en cours côté sous-traitant</t>
        </is>
      </c>
      <c r="K8" s="6" t="inlineStr">
        <is>
          <t>Renforcement clauses contractuelles, audit annuel obligatoire</t>
        </is>
      </c>
      <c r="L8" s="5" t="n">
        <v>48</v>
      </c>
      <c r="M8" s="5" t="n">
        <v>0</v>
      </c>
      <c r="N8" s="5" t="inlineStr">
        <is>
          <t>En cours</t>
        </is>
      </c>
      <c r="O8" s="5" t="inlineStr">
        <is>
          <t>DPO</t>
        </is>
      </c>
      <c r="P8" s="5" t="n">
        <v>45000</v>
      </c>
      <c r="Q8" s="6" t="inlineStr">
        <is>
          <t>Voir dossier CNIL #2026-0411</t>
        </is>
      </c>
    </row>
    <row r="9">
      <c r="A9" s="5" t="inlineStr">
        <is>
          <t>INC-2026-005</t>
        </is>
      </c>
      <c r="B9" s="5" t="inlineStr">
        <is>
          <t>2026-05-02</t>
        </is>
      </c>
      <c r="C9" s="5" t="inlineStr">
        <is>
          <t>2026-05-04</t>
        </is>
      </c>
      <c r="D9" s="5" t="inlineStr">
        <is>
          <t>Monitoring</t>
        </is>
      </c>
      <c r="E9" s="5" t="inlineStr">
        <is>
          <t>Indisponibilité</t>
        </is>
      </c>
      <c r="F9" s="5" t="n">
        <v>3</v>
      </c>
      <c r="G9" s="6" t="inlineStr">
        <is>
          <t>Coupure datacenter primaire 3h47 (incident électrique fournisseur)</t>
        </is>
      </c>
      <c r="H9" s="6" t="inlineStr">
        <is>
          <t>ERP indisponible matin J — bascule DR effective</t>
        </is>
      </c>
      <c r="I9" s="6" t="inlineStr">
        <is>
          <t>Bascule DR, communication clients, suivi fournisseur</t>
        </is>
      </c>
      <c r="J9" s="6" t="inlineStr">
        <is>
          <t>Incident fournisseur électrique mono-source</t>
        </is>
      </c>
      <c r="K9" s="6" t="inlineStr">
        <is>
          <t>Mise en place onduleur N+1 + 2e arrivée électrique</t>
        </is>
      </c>
      <c r="L9" s="5" t="n">
        <v>0</v>
      </c>
      <c r="M9" s="5" t="n">
        <v>0</v>
      </c>
      <c r="N9" s="5" t="inlineStr">
        <is>
          <t>Clos</t>
        </is>
      </c>
      <c r="O9" s="5" t="inlineStr">
        <is>
          <t>DSI</t>
        </is>
      </c>
      <c r="P9" s="5" t="n">
        <v>12000</v>
      </c>
      <c r="Q9" s="6" t="inlineStr">
        <is>
          <t>Validation efficacité PCA</t>
        </is>
      </c>
    </row>
    <row r="10">
      <c r="A10" s="5" t="inlineStr">
        <is>
          <t>INC-2026-006</t>
        </is>
      </c>
      <c r="B10" s="5" t="inlineStr"/>
      <c r="C10" s="5" t="inlineStr"/>
      <c r="D10" s="5" t="inlineStr"/>
      <c r="E10" s="5" t="inlineStr"/>
      <c r="F10" s="5" t="inlineStr"/>
      <c r="G10" s="6" t="inlineStr"/>
      <c r="H10" s="6" t="inlineStr"/>
      <c r="I10" s="6" t="inlineStr"/>
      <c r="J10" s="6" t="inlineStr"/>
      <c r="K10" s="6" t="inlineStr"/>
      <c r="L10" s="5" t="inlineStr"/>
      <c r="M10" s="5" t="inlineStr"/>
      <c r="N10" s="5" t="inlineStr"/>
      <c r="O10" s="5" t="inlineStr"/>
      <c r="P10" s="5" t="inlineStr"/>
      <c r="Q10" s="6" t="inlineStr"/>
    </row>
    <row r="11">
      <c r="A11" s="5" t="inlineStr">
        <is>
          <t>INC-2026-007</t>
        </is>
      </c>
      <c r="B11" s="5" t="inlineStr"/>
      <c r="C11" s="5" t="inlineStr"/>
      <c r="D11" s="5" t="inlineStr"/>
      <c r="E11" s="5" t="inlineStr"/>
      <c r="F11" s="5" t="inlineStr"/>
      <c r="G11" s="6" t="inlineStr"/>
      <c r="H11" s="6" t="inlineStr"/>
      <c r="I11" s="6" t="inlineStr"/>
      <c r="J11" s="6" t="inlineStr"/>
      <c r="K11" s="6" t="inlineStr"/>
      <c r="L11" s="5" t="inlineStr"/>
      <c r="M11" s="5" t="inlineStr"/>
      <c r="N11" s="5" t="inlineStr"/>
      <c r="O11" s="5" t="inlineStr"/>
      <c r="P11" s="5" t="inlineStr"/>
      <c r="Q11" s="6" t="inlineStr"/>
    </row>
    <row r="12">
      <c r="A12" s="5" t="inlineStr">
        <is>
          <t>INC-2026-008</t>
        </is>
      </c>
      <c r="B12" s="5" t="inlineStr"/>
      <c r="C12" s="5" t="inlineStr"/>
      <c r="D12" s="5" t="inlineStr"/>
      <c r="E12" s="5" t="inlineStr"/>
      <c r="F12" s="5" t="inlineStr"/>
      <c r="G12" s="6" t="inlineStr"/>
      <c r="H12" s="6" t="inlineStr"/>
      <c r="I12" s="6" t="inlineStr"/>
      <c r="J12" s="6" t="inlineStr"/>
      <c r="K12" s="6" t="inlineStr"/>
      <c r="L12" s="5" t="inlineStr"/>
      <c r="M12" s="5" t="inlineStr"/>
      <c r="N12" s="5" t="inlineStr"/>
      <c r="O12" s="5" t="inlineStr"/>
      <c r="P12" s="5" t="inlineStr"/>
      <c r="Q12" s="6" t="inlineStr"/>
    </row>
    <row r="13">
      <c r="A13" s="5" t="inlineStr">
        <is>
          <t>INC-2026-009</t>
        </is>
      </c>
      <c r="B13" s="5" t="inlineStr"/>
      <c r="C13" s="5" t="inlineStr"/>
      <c r="D13" s="5" t="inlineStr"/>
      <c r="E13" s="5" t="inlineStr"/>
      <c r="F13" s="5" t="inlineStr"/>
      <c r="G13" s="6" t="inlineStr"/>
      <c r="H13" s="6" t="inlineStr"/>
      <c r="I13" s="6" t="inlineStr"/>
      <c r="J13" s="6" t="inlineStr"/>
      <c r="K13" s="6" t="inlineStr"/>
      <c r="L13" s="5" t="inlineStr"/>
      <c r="M13" s="5" t="inlineStr"/>
      <c r="N13" s="5" t="inlineStr"/>
      <c r="O13" s="5" t="inlineStr"/>
      <c r="P13" s="5" t="inlineStr"/>
      <c r="Q13" s="6" t="inlineStr"/>
    </row>
    <row r="14">
      <c r="A14" s="5" t="inlineStr">
        <is>
          <t>INC-2026-010</t>
        </is>
      </c>
      <c r="B14" s="5" t="inlineStr"/>
      <c r="C14" s="5" t="inlineStr"/>
      <c r="D14" s="5" t="inlineStr"/>
      <c r="E14" s="5" t="inlineStr"/>
      <c r="F14" s="5" t="inlineStr"/>
      <c r="G14" s="6" t="inlineStr"/>
      <c r="H14" s="6" t="inlineStr"/>
      <c r="I14" s="6" t="inlineStr"/>
      <c r="J14" s="6" t="inlineStr"/>
      <c r="K14" s="6" t="inlineStr"/>
      <c r="L14" s="5" t="inlineStr"/>
      <c r="M14" s="5" t="inlineStr"/>
      <c r="N14" s="5" t="inlineStr"/>
      <c r="O14" s="5" t="inlineStr"/>
      <c r="P14" s="5" t="inlineStr"/>
      <c r="Q14" s="6" t="inlineStr"/>
    </row>
    <row r="15">
      <c r="A15" s="5" t="inlineStr">
        <is>
          <t>INC-2026-011</t>
        </is>
      </c>
      <c r="B15" s="5" t="inlineStr"/>
      <c r="C15" s="5" t="inlineStr"/>
      <c r="D15" s="5" t="inlineStr"/>
      <c r="E15" s="5" t="inlineStr"/>
      <c r="F15" s="5" t="inlineStr"/>
      <c r="G15" s="6" t="inlineStr"/>
      <c r="H15" s="6" t="inlineStr"/>
      <c r="I15" s="6" t="inlineStr"/>
      <c r="J15" s="6" t="inlineStr"/>
      <c r="K15" s="6" t="inlineStr"/>
      <c r="L15" s="5" t="inlineStr"/>
      <c r="M15" s="5" t="inlineStr"/>
      <c r="N15" s="5" t="inlineStr"/>
      <c r="O15" s="5" t="inlineStr"/>
      <c r="P15" s="5" t="inlineStr"/>
      <c r="Q15" s="6" t="inlineStr"/>
    </row>
    <row r="16">
      <c r="A16" s="5" t="inlineStr">
        <is>
          <t>INC-2026-012</t>
        </is>
      </c>
      <c r="B16" s="5" t="inlineStr"/>
      <c r="C16" s="5" t="inlineStr"/>
      <c r="D16" s="5" t="inlineStr"/>
      <c r="E16" s="5" t="inlineStr"/>
      <c r="F16" s="5" t="inlineStr"/>
      <c r="G16" s="6" t="inlineStr"/>
      <c r="H16" s="6" t="inlineStr"/>
      <c r="I16" s="6" t="inlineStr"/>
      <c r="J16" s="6" t="inlineStr"/>
      <c r="K16" s="6" t="inlineStr"/>
      <c r="L16" s="5" t="inlineStr"/>
      <c r="M16" s="5" t="inlineStr"/>
      <c r="N16" s="5" t="inlineStr"/>
      <c r="O16" s="5" t="inlineStr"/>
      <c r="P16" s="5" t="inlineStr"/>
      <c r="Q16" s="6" t="inlineStr"/>
    </row>
    <row r="17">
      <c r="A17" s="5" t="inlineStr">
        <is>
          <t>INC-2026-013</t>
        </is>
      </c>
      <c r="B17" s="5" t="inlineStr"/>
      <c r="C17" s="5" t="inlineStr"/>
      <c r="D17" s="5" t="inlineStr"/>
      <c r="E17" s="5" t="inlineStr"/>
      <c r="F17" s="5" t="inlineStr"/>
      <c r="G17" s="6" t="inlineStr"/>
      <c r="H17" s="6" t="inlineStr"/>
      <c r="I17" s="6" t="inlineStr"/>
      <c r="J17" s="6" t="inlineStr"/>
      <c r="K17" s="6" t="inlineStr"/>
      <c r="L17" s="5" t="inlineStr"/>
      <c r="M17" s="5" t="inlineStr"/>
      <c r="N17" s="5" t="inlineStr"/>
      <c r="O17" s="5" t="inlineStr"/>
      <c r="P17" s="5" t="inlineStr"/>
      <c r="Q17" s="6" t="inlineStr"/>
    </row>
    <row r="18">
      <c r="A18" s="5" t="inlineStr">
        <is>
          <t>INC-2026-014</t>
        </is>
      </c>
      <c r="B18" s="5" t="inlineStr"/>
      <c r="C18" s="5" t="inlineStr"/>
      <c r="D18" s="5" t="inlineStr"/>
      <c r="E18" s="5" t="inlineStr"/>
      <c r="F18" s="5" t="inlineStr"/>
      <c r="G18" s="6" t="inlineStr"/>
      <c r="H18" s="6" t="inlineStr"/>
      <c r="I18" s="6" t="inlineStr"/>
      <c r="J18" s="6" t="inlineStr"/>
      <c r="K18" s="6" t="inlineStr"/>
      <c r="L18" s="5" t="inlineStr"/>
      <c r="M18" s="5" t="inlineStr"/>
      <c r="N18" s="5" t="inlineStr"/>
      <c r="O18" s="5" t="inlineStr"/>
      <c r="P18" s="5" t="inlineStr"/>
      <c r="Q18" s="6" t="inlineStr"/>
    </row>
    <row r="19">
      <c r="A19" s="5" t="inlineStr">
        <is>
          <t>INC-2026-015</t>
        </is>
      </c>
      <c r="B19" s="5" t="inlineStr"/>
      <c r="C19" s="5" t="inlineStr"/>
      <c r="D19" s="5" t="inlineStr"/>
      <c r="E19" s="5" t="inlineStr"/>
      <c r="F19" s="5" t="inlineStr"/>
      <c r="G19" s="6" t="inlineStr"/>
      <c r="H19" s="6" t="inlineStr"/>
      <c r="I19" s="6" t="inlineStr"/>
      <c r="J19" s="6" t="inlineStr"/>
      <c r="K19" s="6" t="inlineStr"/>
      <c r="L19" s="5" t="inlineStr"/>
      <c r="M19" s="5" t="inlineStr"/>
      <c r="N19" s="5" t="inlineStr"/>
      <c r="O19" s="5" t="inlineStr"/>
      <c r="P19" s="5" t="inlineStr"/>
      <c r="Q19" s="6" t="inlineStr"/>
    </row>
    <row r="20">
      <c r="A20" s="5" t="inlineStr">
        <is>
          <t>INC-2026-016</t>
        </is>
      </c>
      <c r="B20" s="5" t="inlineStr"/>
      <c r="C20" s="5" t="inlineStr"/>
      <c r="D20" s="5" t="inlineStr"/>
      <c r="E20" s="5" t="inlineStr"/>
      <c r="F20" s="5" t="inlineStr"/>
      <c r="G20" s="6" t="inlineStr"/>
      <c r="H20" s="6" t="inlineStr"/>
      <c r="I20" s="6" t="inlineStr"/>
      <c r="J20" s="6" t="inlineStr"/>
      <c r="K20" s="6" t="inlineStr"/>
      <c r="L20" s="5" t="inlineStr"/>
      <c r="M20" s="5" t="inlineStr"/>
      <c r="N20" s="5" t="inlineStr"/>
      <c r="O20" s="5" t="inlineStr"/>
      <c r="P20" s="5" t="inlineStr"/>
      <c r="Q20" s="6" t="inlineStr"/>
    </row>
    <row r="21">
      <c r="A21" s="5" t="inlineStr">
        <is>
          <t>INC-2026-017</t>
        </is>
      </c>
      <c r="B21" s="5" t="inlineStr"/>
      <c r="C21" s="5" t="inlineStr"/>
      <c r="D21" s="5" t="inlineStr"/>
      <c r="E21" s="5" t="inlineStr"/>
      <c r="F21" s="5" t="inlineStr"/>
      <c r="G21" s="6" t="inlineStr"/>
      <c r="H21" s="6" t="inlineStr"/>
      <c r="I21" s="6" t="inlineStr"/>
      <c r="J21" s="6" t="inlineStr"/>
      <c r="K21" s="6" t="inlineStr"/>
      <c r="L21" s="5" t="inlineStr"/>
      <c r="M21" s="5" t="inlineStr"/>
      <c r="N21" s="5" t="inlineStr"/>
      <c r="O21" s="5" t="inlineStr"/>
      <c r="P21" s="5" t="inlineStr"/>
      <c r="Q21" s="6" t="inlineStr"/>
    </row>
    <row r="22">
      <c r="A22" s="5" t="inlineStr">
        <is>
          <t>INC-2026-018</t>
        </is>
      </c>
      <c r="B22" s="5" t="inlineStr"/>
      <c r="C22" s="5" t="inlineStr"/>
      <c r="D22" s="5" t="inlineStr"/>
      <c r="E22" s="5" t="inlineStr"/>
      <c r="F22" s="5" t="inlineStr"/>
      <c r="G22" s="6" t="inlineStr"/>
      <c r="H22" s="6" t="inlineStr"/>
      <c r="I22" s="6" t="inlineStr"/>
      <c r="J22" s="6" t="inlineStr"/>
      <c r="K22" s="6" t="inlineStr"/>
      <c r="L22" s="5" t="inlineStr"/>
      <c r="M22" s="5" t="inlineStr"/>
      <c r="N22" s="5" t="inlineStr"/>
      <c r="O22" s="5" t="inlineStr"/>
      <c r="P22" s="5" t="inlineStr"/>
      <c r="Q22" s="6" t="inlineStr"/>
    </row>
    <row r="23">
      <c r="A23" s="5" t="inlineStr">
        <is>
          <t>INC-2026-019</t>
        </is>
      </c>
      <c r="B23" s="5" t="inlineStr"/>
      <c r="C23" s="5" t="inlineStr"/>
      <c r="D23" s="5" t="inlineStr"/>
      <c r="E23" s="5" t="inlineStr"/>
      <c r="F23" s="5" t="inlineStr"/>
      <c r="G23" s="6" t="inlineStr"/>
      <c r="H23" s="6" t="inlineStr"/>
      <c r="I23" s="6" t="inlineStr"/>
      <c r="J23" s="6" t="inlineStr"/>
      <c r="K23" s="6" t="inlineStr"/>
      <c r="L23" s="5" t="inlineStr"/>
      <c r="M23" s="5" t="inlineStr"/>
      <c r="N23" s="5" t="inlineStr"/>
      <c r="O23" s="5" t="inlineStr"/>
      <c r="P23" s="5" t="inlineStr"/>
      <c r="Q23" s="6" t="inlineStr"/>
    </row>
    <row r="24">
      <c r="A24" s="5" t="inlineStr">
        <is>
          <t>INC-2026-020</t>
        </is>
      </c>
      <c r="B24" s="5" t="inlineStr"/>
      <c r="C24" s="5" t="inlineStr"/>
      <c r="D24" s="5" t="inlineStr"/>
      <c r="E24" s="5" t="inlineStr"/>
      <c r="F24" s="5" t="inlineStr"/>
      <c r="G24" s="6" t="inlineStr"/>
      <c r="H24" s="6" t="inlineStr"/>
      <c r="I24" s="6" t="inlineStr"/>
      <c r="J24" s="6" t="inlineStr"/>
      <c r="K24" s="6" t="inlineStr"/>
      <c r="L24" s="5" t="inlineStr"/>
      <c r="M24" s="5" t="inlineStr"/>
      <c r="N24" s="5" t="inlineStr"/>
      <c r="O24" s="5" t="inlineStr"/>
      <c r="P24" s="5" t="inlineStr"/>
      <c r="Q24" s="6" t="inlineStr"/>
    </row>
    <row r="25">
      <c r="A25" s="5" t="inlineStr">
        <is>
          <t>INC-2026-021</t>
        </is>
      </c>
      <c r="B25" s="5" t="inlineStr"/>
      <c r="C25" s="5" t="inlineStr"/>
      <c r="D25" s="5" t="inlineStr"/>
      <c r="E25" s="5" t="inlineStr"/>
      <c r="F25" s="5" t="inlineStr"/>
      <c r="G25" s="6" t="inlineStr"/>
      <c r="H25" s="6" t="inlineStr"/>
      <c r="I25" s="6" t="inlineStr"/>
      <c r="J25" s="6" t="inlineStr"/>
      <c r="K25" s="6" t="inlineStr"/>
      <c r="L25" s="5" t="inlineStr"/>
      <c r="M25" s="5" t="inlineStr"/>
      <c r="N25" s="5" t="inlineStr"/>
      <c r="O25" s="5" t="inlineStr"/>
      <c r="P25" s="5" t="inlineStr"/>
      <c r="Q25" s="6" t="inlineStr"/>
    </row>
    <row r="26">
      <c r="A26" s="5" t="inlineStr">
        <is>
          <t>INC-2026-022</t>
        </is>
      </c>
      <c r="B26" s="5" t="inlineStr"/>
      <c r="C26" s="5" t="inlineStr"/>
      <c r="D26" s="5" t="inlineStr"/>
      <c r="E26" s="5" t="inlineStr"/>
      <c r="F26" s="5" t="inlineStr"/>
      <c r="G26" s="6" t="inlineStr"/>
      <c r="H26" s="6" t="inlineStr"/>
      <c r="I26" s="6" t="inlineStr"/>
      <c r="J26" s="6" t="inlineStr"/>
      <c r="K26" s="6" t="inlineStr"/>
      <c r="L26" s="5" t="inlineStr"/>
      <c r="M26" s="5" t="inlineStr"/>
      <c r="N26" s="5" t="inlineStr"/>
      <c r="O26" s="5" t="inlineStr"/>
      <c r="P26" s="5" t="inlineStr"/>
      <c r="Q26" s="6" t="inlineStr"/>
    </row>
    <row r="27">
      <c r="A27" s="5" t="inlineStr">
        <is>
          <t>INC-2026-023</t>
        </is>
      </c>
      <c r="B27" s="5" t="inlineStr"/>
      <c r="C27" s="5" t="inlineStr"/>
      <c r="D27" s="5" t="inlineStr"/>
      <c r="E27" s="5" t="inlineStr"/>
      <c r="F27" s="5" t="inlineStr"/>
      <c r="G27" s="6" t="inlineStr"/>
      <c r="H27" s="6" t="inlineStr"/>
      <c r="I27" s="6" t="inlineStr"/>
      <c r="J27" s="6" t="inlineStr"/>
      <c r="K27" s="6" t="inlineStr"/>
      <c r="L27" s="5" t="inlineStr"/>
      <c r="M27" s="5" t="inlineStr"/>
      <c r="N27" s="5" t="inlineStr"/>
      <c r="O27" s="5" t="inlineStr"/>
      <c r="P27" s="5" t="inlineStr"/>
      <c r="Q27" s="6" t="inlineStr"/>
    </row>
    <row r="28">
      <c r="A28" s="5" t="inlineStr">
        <is>
          <t>INC-2026-024</t>
        </is>
      </c>
      <c r="B28" s="5" t="inlineStr"/>
      <c r="C28" s="5" t="inlineStr"/>
      <c r="D28" s="5" t="inlineStr"/>
      <c r="E28" s="5" t="inlineStr"/>
      <c r="F28" s="5" t="inlineStr"/>
      <c r="G28" s="6" t="inlineStr"/>
      <c r="H28" s="6" t="inlineStr"/>
      <c r="I28" s="6" t="inlineStr"/>
      <c r="J28" s="6" t="inlineStr"/>
      <c r="K28" s="6" t="inlineStr"/>
      <c r="L28" s="5" t="inlineStr"/>
      <c r="M28" s="5" t="inlineStr"/>
      <c r="N28" s="5" t="inlineStr"/>
      <c r="O28" s="5" t="inlineStr"/>
      <c r="P28" s="5" t="inlineStr"/>
      <c r="Q28" s="6" t="inlineStr"/>
    </row>
    <row r="29">
      <c r="A29" s="5" t="inlineStr">
        <is>
          <t>INC-2026-025</t>
        </is>
      </c>
      <c r="B29" s="5" t="inlineStr"/>
      <c r="C29" s="5" t="inlineStr"/>
      <c r="D29" s="5" t="inlineStr"/>
      <c r="E29" s="5" t="inlineStr"/>
      <c r="F29" s="5" t="inlineStr"/>
      <c r="G29" s="6" t="inlineStr"/>
      <c r="H29" s="6" t="inlineStr"/>
      <c r="I29" s="6" t="inlineStr"/>
      <c r="J29" s="6" t="inlineStr"/>
      <c r="K29" s="6" t="inlineStr"/>
      <c r="L29" s="5" t="inlineStr"/>
      <c r="M29" s="5" t="inlineStr"/>
      <c r="N29" s="5" t="inlineStr"/>
      <c r="O29" s="5" t="inlineStr"/>
      <c r="P29" s="5" t="inlineStr"/>
      <c r="Q29" s="6" t="inlineStr"/>
    </row>
    <row r="30">
      <c r="A30" s="5" t="inlineStr">
        <is>
          <t>INC-2026-026</t>
        </is>
      </c>
      <c r="B30" s="5" t="inlineStr"/>
      <c r="C30" s="5" t="inlineStr"/>
      <c r="D30" s="5" t="inlineStr"/>
      <c r="E30" s="5" t="inlineStr"/>
      <c r="F30" s="5" t="inlineStr"/>
      <c r="G30" s="6" t="inlineStr"/>
      <c r="H30" s="6" t="inlineStr"/>
      <c r="I30" s="6" t="inlineStr"/>
      <c r="J30" s="6" t="inlineStr"/>
      <c r="K30" s="6" t="inlineStr"/>
      <c r="L30" s="5" t="inlineStr"/>
      <c r="M30" s="5" t="inlineStr"/>
      <c r="N30" s="5" t="inlineStr"/>
      <c r="O30" s="5" t="inlineStr"/>
      <c r="P30" s="5" t="inlineStr"/>
      <c r="Q30" s="6" t="inlineStr"/>
    </row>
    <row r="31">
      <c r="A31" s="5" t="inlineStr">
        <is>
          <t>INC-2026-027</t>
        </is>
      </c>
      <c r="B31" s="5" t="inlineStr"/>
      <c r="C31" s="5" t="inlineStr"/>
      <c r="D31" s="5" t="inlineStr"/>
      <c r="E31" s="5" t="inlineStr"/>
      <c r="F31" s="5" t="inlineStr"/>
      <c r="G31" s="6" t="inlineStr"/>
      <c r="H31" s="6" t="inlineStr"/>
      <c r="I31" s="6" t="inlineStr"/>
      <c r="J31" s="6" t="inlineStr"/>
      <c r="K31" s="6" t="inlineStr"/>
      <c r="L31" s="5" t="inlineStr"/>
      <c r="M31" s="5" t="inlineStr"/>
      <c r="N31" s="5" t="inlineStr"/>
      <c r="O31" s="5" t="inlineStr"/>
      <c r="P31" s="5" t="inlineStr"/>
      <c r="Q31" s="6" t="inlineStr"/>
    </row>
    <row r="32">
      <c r="A32" s="5" t="inlineStr">
        <is>
          <t>INC-2026-028</t>
        </is>
      </c>
      <c r="B32" s="5" t="inlineStr"/>
      <c r="C32" s="5" t="inlineStr"/>
      <c r="D32" s="5" t="inlineStr"/>
      <c r="E32" s="5" t="inlineStr"/>
      <c r="F32" s="5" t="inlineStr"/>
      <c r="G32" s="6" t="inlineStr"/>
      <c r="H32" s="6" t="inlineStr"/>
      <c r="I32" s="6" t="inlineStr"/>
      <c r="J32" s="6" t="inlineStr"/>
      <c r="K32" s="6" t="inlineStr"/>
      <c r="L32" s="5" t="inlineStr"/>
      <c r="M32" s="5" t="inlineStr"/>
      <c r="N32" s="5" t="inlineStr"/>
      <c r="O32" s="5" t="inlineStr"/>
      <c r="P32" s="5" t="inlineStr"/>
      <c r="Q32" s="6" t="inlineStr"/>
    </row>
    <row r="33">
      <c r="A33" s="5" t="inlineStr">
        <is>
          <t>INC-2026-029</t>
        </is>
      </c>
      <c r="B33" s="5" t="inlineStr"/>
      <c r="C33" s="5" t="inlineStr"/>
      <c r="D33" s="5" t="inlineStr"/>
      <c r="E33" s="5" t="inlineStr"/>
      <c r="F33" s="5" t="inlineStr"/>
      <c r="G33" s="6" t="inlineStr"/>
      <c r="H33" s="6" t="inlineStr"/>
      <c r="I33" s="6" t="inlineStr"/>
      <c r="J33" s="6" t="inlineStr"/>
      <c r="K33" s="6" t="inlineStr"/>
      <c r="L33" s="5" t="inlineStr"/>
      <c r="M33" s="5" t="inlineStr"/>
      <c r="N33" s="5" t="inlineStr"/>
      <c r="O33" s="5" t="inlineStr"/>
      <c r="P33" s="5" t="inlineStr"/>
      <c r="Q33" s="6" t="inlineStr"/>
    </row>
    <row r="34">
      <c r="A34" s="5" t="inlineStr">
        <is>
          <t>INC-2026-030</t>
        </is>
      </c>
      <c r="B34" s="5" t="inlineStr"/>
      <c r="C34" s="5" t="inlineStr"/>
      <c r="D34" s="5" t="inlineStr"/>
      <c r="E34" s="5" t="inlineStr"/>
      <c r="F34" s="5" t="inlineStr"/>
      <c r="G34" s="6" t="inlineStr"/>
      <c r="H34" s="6" t="inlineStr"/>
      <c r="I34" s="6" t="inlineStr"/>
      <c r="J34" s="6" t="inlineStr"/>
      <c r="K34" s="6" t="inlineStr"/>
      <c r="L34" s="5" t="inlineStr"/>
      <c r="M34" s="5" t="inlineStr"/>
      <c r="N34" s="5" t="inlineStr"/>
      <c r="O34" s="5" t="inlineStr"/>
      <c r="P34" s="5" t="inlineStr"/>
      <c r="Q34" s="6" t="inlineStr"/>
    </row>
  </sheetData>
  <mergeCells count="2">
    <mergeCell ref="A2:Q2"/>
    <mergeCell ref="A1:Q1"/>
  </mergeCells>
  <conditionalFormatting sqref="F5:F34">
    <cfRule type="colorScale" priority="1">
      <colorScale>
        <cfvo type="num" val="1"/>
        <cfvo type="num" val="3"/>
        <cfvo type="num" val="5"/>
        <color rgb="0063BE7B"/>
        <color rgb="00FFEB84"/>
        <color rgb="00F8696B"/>
      </colorScale>
    </cfRule>
  </conditionalFormatting>
  <dataValidations count="3">
    <dataValidation sqref="F5:F34" showDropDown="0" showInputMessage="0" showErrorMessage="0" allowBlank="0" type="whole" operator="between">
      <formula1>1</formula1>
      <formula2>5</formula2>
    </dataValidation>
    <dataValidation sqref="N5:N34" showDropDown="0" showInputMessage="0" showErrorMessage="0" allowBlank="0" type="list">
      <formula1>"Ouvert,En cours,En attente,Clos,Faux positif"</formula1>
    </dataValidation>
    <dataValidation sqref="E5:E34" showDropDown="0" showInputMessage="0" showErrorMessage="0" allowBlank="0" type="list">
      <formula1>"Phishing,Malware,Intrusion,Indisponibilité,Fuite données,Perte matériel,Usurpation,Tentative intrusion,Fuite données fournisseur,Erreur humaine,Autre"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6"/>
  <sheetViews>
    <sheetView workbookViewId="0">
      <selection activeCell="A1" sqref="A1"/>
    </sheetView>
  </sheetViews>
  <sheetFormatPr baseColWidth="8" defaultRowHeight="15"/>
  <cols>
    <col width="16" customWidth="1" min="1" max="1"/>
    <col width="12" customWidth="1" min="2" max="2"/>
    <col width="16" customWidth="1" min="3" max="3"/>
    <col width="16" customWidth="1" min="4" max="4"/>
  </cols>
  <sheetData>
    <row r="1" ht="28" customHeight="1">
      <c r="A1" s="1" t="inlineStr">
        <is>
          <t>Indicateurs incidents — ISO 27004</t>
        </is>
      </c>
    </row>
    <row r="2" ht="16" customHeight="1">
      <c r="A2" s="2" t="inlineStr">
        <is>
          <t>ayinedjimi-consultants.fr — Template Gratuit ISO/IEC 27001:2022 — © Ayinedjimi Consultants</t>
        </is>
      </c>
    </row>
    <row r="4">
      <c r="A4" s="3" t="inlineStr">
        <is>
          <t>Mois</t>
        </is>
      </c>
      <c r="B4" s="3" t="inlineStr">
        <is>
          <t>Total</t>
        </is>
      </c>
      <c r="C4" s="3" t="inlineStr">
        <is>
          <t>Gravité 4-5</t>
        </is>
      </c>
      <c r="D4" s="3" t="inlineStr">
        <is>
          <t>% clos &lt; 30j</t>
        </is>
      </c>
    </row>
    <row r="5">
      <c r="A5" s="5" t="inlineStr">
        <is>
          <t>Janvier</t>
        </is>
      </c>
      <c r="B5" s="5">
        <f>SUMPRODUCT((MONTH(Incidents!B5:B34)=1)*(Incidents!B5:B34&lt;&gt;""))</f>
        <v/>
      </c>
      <c r="C5" s="5">
        <f>SUMPRODUCT((MONTH(Incidents!B5:B34)=1)*(Incidents!F5:F34&gt;=4))</f>
        <v/>
      </c>
      <c r="D5" s="5" t="inlineStr">
        <is>
          <t>—</t>
        </is>
      </c>
    </row>
    <row r="6">
      <c r="A6" s="5" t="inlineStr">
        <is>
          <t>Février</t>
        </is>
      </c>
      <c r="B6" s="5">
        <f>SUMPRODUCT((MONTH(Incidents!B5:B34)=2)*(Incidents!B5:B34&lt;&gt;""))</f>
        <v/>
      </c>
      <c r="C6" s="5">
        <f>SUMPRODUCT((MONTH(Incidents!B5:B34)=2)*(Incidents!F5:F34&gt;=4))</f>
        <v/>
      </c>
      <c r="D6" s="5" t="inlineStr">
        <is>
          <t>—</t>
        </is>
      </c>
    </row>
    <row r="7">
      <c r="A7" s="5" t="inlineStr">
        <is>
          <t>Mars</t>
        </is>
      </c>
      <c r="B7" s="5">
        <f>SUMPRODUCT((MONTH(Incidents!B5:B34)=3)*(Incidents!B5:B34&lt;&gt;""))</f>
        <v/>
      </c>
      <c r="C7" s="5">
        <f>SUMPRODUCT((MONTH(Incidents!B5:B34)=3)*(Incidents!F5:F34&gt;=4))</f>
        <v/>
      </c>
      <c r="D7" s="5" t="inlineStr">
        <is>
          <t>—</t>
        </is>
      </c>
    </row>
    <row r="8">
      <c r="A8" s="5" t="inlineStr">
        <is>
          <t>Avril</t>
        </is>
      </c>
      <c r="B8" s="5">
        <f>SUMPRODUCT((MONTH(Incidents!B5:B34)=4)*(Incidents!B5:B34&lt;&gt;""))</f>
        <v/>
      </c>
      <c r="C8" s="5">
        <f>SUMPRODUCT((MONTH(Incidents!B5:B34)=4)*(Incidents!F5:F34&gt;=4))</f>
        <v/>
      </c>
      <c r="D8" s="5" t="inlineStr">
        <is>
          <t>—</t>
        </is>
      </c>
    </row>
    <row r="9">
      <c r="A9" s="5" t="inlineStr">
        <is>
          <t>Mai</t>
        </is>
      </c>
      <c r="B9" s="5">
        <f>SUMPRODUCT((MONTH(Incidents!B5:B34)=5)*(Incidents!B5:B34&lt;&gt;""))</f>
        <v/>
      </c>
      <c r="C9" s="5">
        <f>SUMPRODUCT((MONTH(Incidents!B5:B34)=5)*(Incidents!F5:F34&gt;=4))</f>
        <v/>
      </c>
      <c r="D9" s="5" t="inlineStr">
        <is>
          <t>—</t>
        </is>
      </c>
    </row>
    <row r="10">
      <c r="A10" s="5" t="inlineStr">
        <is>
          <t>Juin</t>
        </is>
      </c>
      <c r="B10" s="5">
        <f>SUMPRODUCT((MONTH(Incidents!B5:B34)=6)*(Incidents!B5:B34&lt;&gt;""))</f>
        <v/>
      </c>
      <c r="C10" s="5">
        <f>SUMPRODUCT((MONTH(Incidents!B5:B34)=6)*(Incidents!F5:F34&gt;=4))</f>
        <v/>
      </c>
      <c r="D10" s="5" t="inlineStr">
        <is>
          <t>—</t>
        </is>
      </c>
    </row>
    <row r="11">
      <c r="A11" s="5" t="inlineStr">
        <is>
          <t>Juillet</t>
        </is>
      </c>
      <c r="B11" s="5">
        <f>SUMPRODUCT((MONTH(Incidents!B5:B34)=7)*(Incidents!B5:B34&lt;&gt;""))</f>
        <v/>
      </c>
      <c r="C11" s="5">
        <f>SUMPRODUCT((MONTH(Incidents!B5:B34)=7)*(Incidents!F5:F34&gt;=4))</f>
        <v/>
      </c>
      <c r="D11" s="5" t="inlineStr">
        <is>
          <t>—</t>
        </is>
      </c>
    </row>
    <row r="12">
      <c r="A12" s="5" t="inlineStr">
        <is>
          <t>Août</t>
        </is>
      </c>
      <c r="B12" s="5">
        <f>SUMPRODUCT((MONTH(Incidents!B5:B34)=8)*(Incidents!B5:B34&lt;&gt;""))</f>
        <v/>
      </c>
      <c r="C12" s="5">
        <f>SUMPRODUCT((MONTH(Incidents!B5:B34)=8)*(Incidents!F5:F34&gt;=4))</f>
        <v/>
      </c>
      <c r="D12" s="5" t="inlineStr">
        <is>
          <t>—</t>
        </is>
      </c>
    </row>
    <row r="13">
      <c r="A13" s="5" t="inlineStr">
        <is>
          <t>Septembre</t>
        </is>
      </c>
      <c r="B13" s="5">
        <f>SUMPRODUCT((MONTH(Incidents!B5:B34)=9)*(Incidents!B5:B34&lt;&gt;""))</f>
        <v/>
      </c>
      <c r="C13" s="5">
        <f>SUMPRODUCT((MONTH(Incidents!B5:B34)=9)*(Incidents!F5:F34&gt;=4))</f>
        <v/>
      </c>
      <c r="D13" s="5" t="inlineStr">
        <is>
          <t>—</t>
        </is>
      </c>
    </row>
    <row r="14">
      <c r="A14" s="5" t="inlineStr">
        <is>
          <t>Octobre</t>
        </is>
      </c>
      <c r="B14" s="5">
        <f>SUMPRODUCT((MONTH(Incidents!B5:B34)=10)*(Incidents!B5:B34&lt;&gt;""))</f>
        <v/>
      </c>
      <c r="C14" s="5">
        <f>SUMPRODUCT((MONTH(Incidents!B5:B34)=10)*(Incidents!F5:F34&gt;=4))</f>
        <v/>
      </c>
      <c r="D14" s="5" t="inlineStr">
        <is>
          <t>—</t>
        </is>
      </c>
    </row>
    <row r="15">
      <c r="A15" s="5" t="inlineStr">
        <is>
          <t>Novembre</t>
        </is>
      </c>
      <c r="B15" s="5">
        <f>SUMPRODUCT((MONTH(Incidents!B5:B34)=11)*(Incidents!B5:B34&lt;&gt;""))</f>
        <v/>
      </c>
      <c r="C15" s="5">
        <f>SUMPRODUCT((MONTH(Incidents!B5:B34)=11)*(Incidents!F5:F34&gt;=4))</f>
        <v/>
      </c>
      <c r="D15" s="5" t="inlineStr">
        <is>
          <t>—</t>
        </is>
      </c>
    </row>
    <row r="16">
      <c r="A16" s="5" t="inlineStr">
        <is>
          <t>Décembre</t>
        </is>
      </c>
      <c r="B16" s="5">
        <f>SUMPRODUCT((MONTH(Incidents!B5:B34)=12)*(Incidents!B5:B34&lt;&gt;""))</f>
        <v/>
      </c>
      <c r="C16" s="5">
        <f>SUMPRODUCT((MONTH(Incidents!B5:B34)=12)*(Incidents!F5:F34&gt;=4))</f>
        <v/>
      </c>
      <c r="D16" s="5" t="inlineStr">
        <is>
          <t>—</t>
        </is>
      </c>
    </row>
  </sheetData>
  <mergeCells count="2">
    <mergeCell ref="A1:D1"/>
    <mergeCell ref="A2:D2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2026-05-15T17:25:35Z</dcterms:created>
  <dcterms:modified xmlns:dcterms="http://purl.org/dc/terms/" xmlns:xsi="http://www.w3.org/2001/XMLSchema-instance" xsi:type="dcterms:W3CDTF">2026-05-15T17:25:35Z</dcterms:modified>
</cp:coreProperties>
</file>